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5570" windowHeight="9900" activeTab="0"/>
  </bookViews>
  <sheets>
    <sheet name="Лист2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<sst xmlns="http://schemas.openxmlformats.org/spreadsheetml/2006/main" count="96" uniqueCount="95">
  <si>
    <t>1001</t>
  </si>
  <si>
    <t>0503</t>
  </si>
  <si>
    <t>Обслуживание государственного внутреннего и муниципального долга</t>
  </si>
  <si>
    <t>0104</t>
  </si>
  <si>
    <t>0405</t>
  </si>
  <si>
    <t>Водное хозяйство</t>
  </si>
  <si>
    <t>Социальное обеспечение населения</t>
  </si>
  <si>
    <t>0500</t>
  </si>
  <si>
    <t>0801</t>
  </si>
  <si>
    <t>СОЦИАЛЬНАЯ ПОЛИТИКА</t>
  </si>
  <si>
    <t>0409</t>
  </si>
  <si>
    <t>Расходы - всего</t>
  </si>
  <si>
    <t>1100</t>
  </si>
  <si>
    <t>0113</t>
  </si>
  <si>
    <t>КУЛЬТУРА, КИНЕМАТОГРАФИЯ</t>
  </si>
  <si>
    <t>Дошкольное образование</t>
  </si>
  <si>
    <t>0700</t>
  </si>
  <si>
    <t>ЖИЛИЩНО-КОММУНАЛЬНОЕ ХОЗЯЙСТВО</t>
  </si>
  <si>
    <t>0406</t>
  </si>
  <si>
    <t>0707</t>
  </si>
  <si>
    <t>1300</t>
  </si>
  <si>
    <t>ОБЩЕГОСУДАРСТВЕННЫЕ ВОПРОСЫ</t>
  </si>
  <si>
    <t>0501</t>
  </si>
  <si>
    <t>Другие вопросы в области культуры, кинематографии</t>
  </si>
  <si>
    <t>Культура</t>
  </si>
  <si>
    <t>1101</t>
  </si>
  <si>
    <t>1003</t>
  </si>
  <si>
    <t>0400</t>
  </si>
  <si>
    <t>0701</t>
  </si>
  <si>
    <t>НАЦИОНАЛЬНАЯ ЭКОНОМИКА</t>
  </si>
  <si>
    <t>0106</t>
  </si>
  <si>
    <t>Другие вопросы в области образования</t>
  </si>
  <si>
    <t>Другие вопросы в области национальной экономики</t>
  </si>
  <si>
    <t>Коммунальное хозяйство</t>
  </si>
  <si>
    <t>1000</t>
  </si>
  <si>
    <t>1301</t>
  </si>
  <si>
    <t>Дорожное хозяйство (дорожные фонды)</t>
  </si>
  <si>
    <t>0502</t>
  </si>
  <si>
    <t>Благоустройство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</si>
  <si>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</si>
  <si>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</si>
  <si>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</si>
  <si>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1004</t>
  </si>
  <si>
    <t>0800</t>
  </si>
  <si>
    <t>0702</t>
  </si>
  <si>
    <t>0709</t>
  </si>
  <si>
    <t>ФИЗИЧЕСКАЯ КУЛЬТУРА И СПОРТ</t>
  </si>
  <si>
    <t>Резервные фонды</t>
  </si>
  <si>
    <t>0804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</si>
  <si>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</si>
  <si>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</si>
  <si>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</si>
  <si>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Охрана семьи и детства</t>
  </si>
  <si>
    <t>0111</t>
  </si>
  <si>
    <t>0412</t>
  </si>
  <si>
    <t>0103</t>
  </si>
  <si>
    <t>Физическая культура</t>
  </si>
  <si>
    <t>ОБСЛУЖИВАНИЕ ГОСУДАРСТВЕННОГО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</si>
  <si>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</si>
  <si>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</si>
  <si>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Пенсионное обеспечение</t>
  </si>
  <si>
    <t>Общее образование</t>
  </si>
  <si>
    <t>Сведения об исполнении бюджета Новоузенского муниципального района по расходам</t>
  </si>
  <si>
    <t>Код</t>
  </si>
  <si>
    <t>Наименование</t>
  </si>
  <si>
    <t>Факт, тыс.руб.</t>
  </si>
  <si>
    <t>Уточненные годовые назначения, тыс.руб.</t>
  </si>
  <si>
    <t>% исполнения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</si>
  <si>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</si>
  <si>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</si>
  <si>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</si>
  <si>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</si>
  <si>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0703</t>
  </si>
  <si>
    <t>0105</t>
  </si>
  <si>
    <t>Судебная система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</si>
  <si>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</si>
  <si>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</si>
  <si>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0505</t>
  </si>
  <si>
    <t>Другие вопросы в области жилищно-коммунального хозяйства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</si>
  <si>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</si>
  <si>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</si>
  <si>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</si>
  <si>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</si>
  <si>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</si>
  <si>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</si>
  <si>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</si>
  <si>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</si>
  <si>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</si>
  <si>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</si>
  <si>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Дополнительное образование детей</t>
  </si>
  <si>
    <t>Молодежная политика</t>
  </si>
  <si>
    <t>Темп роста 2021 г к 2020 г, %</t>
  </si>
  <si>
    <t>на 01.07.2020 г.</t>
  </si>
  <si>
    <t>на 01.07.2021 г.</t>
  </si>
  <si>
    <t>за 2 квартал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</si>
</sst>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_ ;\-#,##0.0\ "/>
    <numFmt numFmtId="174" formatCode="#,##0.0"/>
    <numFmt numFmtId="175" formatCode="#,##0.0_р_.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49" fontId="38" fillId="0" borderId="10" xfId="0" applyNumberFormat="1" applyFont="1" applyBorder="1" applyAlignment="1">
      <alignment wrapText="1" shrinkToFit="1"/>
    </xf>
    <xf numFmtId="174" fontId="38" fillId="0" borderId="10" xfId="0" applyNumberFormat="1" applyFont="1" applyBorder="1" applyAlignment="1">
      <alignment/>
    </xf>
    <xf numFmtId="172" fontId="38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wrapText="1" shrinkToFit="1"/>
    </xf>
    <xf numFmtId="174" fontId="39" fillId="0" borderId="10" xfId="0" applyNumberFormat="1" applyFont="1" applyBorder="1" applyAlignment="1">
      <alignment/>
    </xf>
    <xf numFmtId="172" fontId="39" fillId="0" borderId="10" xfId="0" applyNumberFormat="1" applyFont="1" applyBorder="1" applyAlignment="1">
      <alignment/>
    </xf>
    <xf numFmtId="49" fontId="38" fillId="33" borderId="11" xfId="0" applyNumberFormat="1" applyFont="1" applyFill="1" applyBorder="1" applyAlignment="1">
      <alignment horizontal="center" vertical="center" wrapText="1" shrinkToFit="1"/>
    </xf>
    <xf numFmtId="49" fontId="38" fillId="33" borderId="10" xfId="0" applyNumberFormat="1" applyFont="1" applyFill="1" applyBorder="1" applyAlignment="1">
      <alignment horizontal="center" vertical="center" wrapText="1" shrinkToFit="1"/>
    </xf>
    <xf numFmtId="49" fontId="38" fillId="33" borderId="12" xfId="0" applyNumberFormat="1" applyFont="1" applyFill="1" applyBorder="1" applyAlignment="1">
      <alignment horizontal="center" vertical="center" wrapText="1" shrinkToFit="1"/>
    </xf>
    <xf numFmtId="49" fontId="38" fillId="33" borderId="13" xfId="0" applyNumberFormat="1" applyFont="1" applyFill="1" applyBorder="1" applyAlignment="1">
      <alignment horizontal="center" vertical="center" wrapText="1" shrinkToFit="1"/>
    </xf>
    <xf numFmtId="49" fontId="38" fillId="33" borderId="14" xfId="0" applyNumberFormat="1" applyFont="1" applyFill="1" applyBorder="1" applyAlignment="1">
      <alignment horizontal="center" vertical="center" wrapText="1" shrinkToFit="1"/>
    </xf>
    <xf numFmtId="0" fontId="38" fillId="0" borderId="11" xfId="0" applyFont="1" applyBorder="1" applyAlignment="1">
      <alignment horizontal="center" vertical="center" wrapText="1"/>
    </xf>
    <xf numFmtId="49" fontId="38" fillId="33" borderId="15" xfId="0" applyNumberFormat="1" applyFont="1" applyFill="1" applyBorder="1" applyAlignment="1">
      <alignment horizontal="center" vertical="center" wrapText="1" shrinkToFi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wrapText="1" shrinkToFit="1"/>
    </xf>
    <xf numFmtId="49" fontId="38" fillId="0" borderId="14" xfId="0" applyNumberFormat="1" applyFont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zoomScalePageLayoutView="0" workbookViewId="0" topLeftCell="A25">
      <selection activeCell="D51" sqref="D51"/>
    </sheetView>
  </sheetViews>
  <sheetFormatPr defaultColWidth="9.140625" defaultRowHeight="12.75"/>
  <cols>
    <col min="2" max="2" width="39.8515625" style="0" customWidth="1"/>
    <col min="3" max="3" width="14.00390625" style="0" customWidth="1"/>
    <col min="4" max="5" width="13.8515625" style="0" bestFit="1" customWidth="1"/>
    <col min="6" max="6" width="11.00390625" style="0" customWidth="1"/>
    <col min="7" max="7" width="17.421875" style="0" customWidth="1"/>
  </cols>
  <sheetData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2.75">
      <c r="A3" s="1" t="s">
        <v>94</v>
      </c>
      <c r="B3" s="1"/>
      <c r="C3" s="1"/>
      <c r="D3" s="1"/>
      <c r="E3" s="1"/>
      <c r="F3" s="1"/>
      <c r="G3" s="1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9" t="s">
        <v>63</v>
      </c>
      <c r="B5" s="9" t="s">
        <v>64</v>
      </c>
      <c r="C5" s="10" t="s">
        <v>92</v>
      </c>
      <c r="D5" s="11" t="s">
        <v>93</v>
      </c>
      <c r="E5" s="12"/>
      <c r="F5" s="13"/>
      <c r="G5" s="14" t="s">
        <v>91</v>
      </c>
    </row>
    <row r="6" spans="1:7" ht="51">
      <c r="A6" s="15"/>
      <c r="B6" s="15"/>
      <c r="C6" s="10" t="s">
        <v>65</v>
      </c>
      <c r="D6" s="10" t="s">
        <v>66</v>
      </c>
      <c r="E6" s="10" t="s">
        <v>65</v>
      </c>
      <c r="F6" s="16" t="s">
        <v>67</v>
      </c>
      <c r="G6" s="17"/>
    </row>
    <row r="7" spans="1:7" ht="12.75">
      <c r="A7" s="3" t="s">
        <v>59</v>
      </c>
      <c r="B7" s="3" t="s">
        <v>21</v>
      </c>
      <c r="C7" s="4">
        <f>SUM(C8:C14)</f>
        <v>19616.8</v>
      </c>
      <c r="D7" s="4">
        <f>SUM(D8:D14)</f>
        <v>51824</v>
      </c>
      <c r="E7" s="4">
        <f>SUM(E8:E14)</f>
        <v>19198.600000000002</v>
      </c>
      <c r="F7" s="5">
        <f>_xlfn.IFERROR(E7/D7,0)</f>
        <v>0.3704577029947515</v>
      </c>
      <c r="G7" s="5">
        <f>_xlfn.IFERROR(E7/C7,0)</f>
        <v>0.9786815382733169</v>
      </c>
    </row>
    <row r="8" spans="1:7" ht="38.25">
      <c r="A8" s="6" t="s">
        <v>68</v>
      </c>
      <c r="B8" s="6" t="s">
        <v>69</v>
      </c>
      <c r="C8" s="7">
        <v>854.9</v>
      </c>
      <c r="D8" s="7">
        <v>2211.3</v>
      </c>
      <c r="E8" s="7">
        <v>851.7</v>
      </c>
      <c r="F8" s="8">
        <f aca="true" t="shared" si="0" ref="F8:F49">_xlfn.IFERROR(E8/D8,0)</f>
        <v>0.38515805182471846</v>
      </c>
      <c r="G8" s="8">
        <f aca="true" t="shared" si="1" ref="G8:G49">_xlfn.IFERROR(E8/C8,0)</f>
        <v>0.9962568721487894</v>
      </c>
    </row>
    <row r="9" spans="1:7" ht="52.5" customHeight="1">
      <c r="A9" s="6" t="s">
        <v>55</v>
      </c>
      <c r="B9" s="6" t="s">
        <v>58</v>
      </c>
      <c r="C9" s="7">
        <v>188.9</v>
      </c>
      <c r="D9" s="7">
        <v>471</v>
      </c>
      <c r="E9" s="7">
        <v>224</v>
      </c>
      <c r="F9" s="8">
        <f t="shared" si="0"/>
        <v>0.47558386411889597</v>
      </c>
      <c r="G9" s="8">
        <f t="shared" si="1"/>
        <v>1.185812599258867</v>
      </c>
    </row>
    <row r="10" spans="1:7" ht="51">
      <c r="A10" s="6" t="s">
        <v>3</v>
      </c>
      <c r="B10" s="6" t="s">
        <v>50</v>
      </c>
      <c r="C10" s="7">
        <v>13555.7</v>
      </c>
      <c r="D10" s="7">
        <v>29432.8</v>
      </c>
      <c r="E10" s="7">
        <v>12795.2</v>
      </c>
      <c r="F10" s="8">
        <f t="shared" si="0"/>
        <v>0.4347258840477291</v>
      </c>
      <c r="G10" s="8">
        <f t="shared" si="1"/>
        <v>0.9438981387903244</v>
      </c>
    </row>
    <row r="11" spans="1:7" ht="12.75" hidden="1">
      <c r="A11" s="6" t="s">
        <v>73</v>
      </c>
      <c r="B11" s="6" t="s">
        <v>74</v>
      </c>
      <c r="C11" s="7">
        <v>0</v>
      </c>
      <c r="D11" s="7"/>
      <c r="E11" s="7"/>
      <c r="F11" s="8">
        <f t="shared" si="0"/>
        <v>0</v>
      </c>
      <c r="G11" s="8">
        <f t="shared" si="1"/>
        <v>0</v>
      </c>
    </row>
    <row r="12" spans="1:7" ht="51">
      <c r="A12" s="6" t="s">
        <v>30</v>
      </c>
      <c r="B12" s="6" t="s">
        <v>40</v>
      </c>
      <c r="C12" s="7">
        <v>2766.7</v>
      </c>
      <c r="D12" s="7">
        <v>7781.9</v>
      </c>
      <c r="E12" s="7">
        <v>2981</v>
      </c>
      <c r="F12" s="8">
        <f t="shared" si="0"/>
        <v>0.38306840231819994</v>
      </c>
      <c r="G12" s="8">
        <f t="shared" si="1"/>
        <v>1.0774568981096615</v>
      </c>
    </row>
    <row r="13" spans="1:7" ht="12.75">
      <c r="A13" s="6" t="s">
        <v>53</v>
      </c>
      <c r="B13" s="6" t="s">
        <v>47</v>
      </c>
      <c r="C13" s="7">
        <v>0</v>
      </c>
      <c r="D13" s="7">
        <v>100</v>
      </c>
      <c r="E13" s="7"/>
      <c r="F13" s="8">
        <f t="shared" si="0"/>
        <v>0</v>
      </c>
      <c r="G13" s="8">
        <f t="shared" si="1"/>
        <v>0</v>
      </c>
    </row>
    <row r="14" spans="1:7" ht="12.75">
      <c r="A14" s="6" t="s">
        <v>13</v>
      </c>
      <c r="B14" s="6" t="s">
        <v>51</v>
      </c>
      <c r="C14" s="7">
        <v>2250.6</v>
      </c>
      <c r="D14" s="7">
        <v>11827</v>
      </c>
      <c r="E14" s="7">
        <v>2346.7</v>
      </c>
      <c r="F14" s="8">
        <f t="shared" si="0"/>
        <v>0.19841887207237674</v>
      </c>
      <c r="G14" s="8">
        <f t="shared" si="1"/>
        <v>1.0426997245179064</v>
      </c>
    </row>
    <row r="15" spans="1:7" ht="27.75" customHeight="1">
      <c r="A15" s="3" t="s">
        <v>70</v>
      </c>
      <c r="B15" s="3" t="s">
        <v>71</v>
      </c>
      <c r="C15" s="4">
        <f>SUM(C16)</f>
        <v>0</v>
      </c>
      <c r="D15" s="4">
        <f>SUM(D16)</f>
        <v>100</v>
      </c>
      <c r="E15" s="4">
        <f>SUM(E16)</f>
        <v>0</v>
      </c>
      <c r="F15" s="5">
        <f t="shared" si="0"/>
        <v>0</v>
      </c>
      <c r="G15" s="5">
        <f t="shared" si="1"/>
        <v>0</v>
      </c>
    </row>
    <row r="16" spans="1:7" ht="38.25" hidden="1">
      <c r="A16" s="6" t="s">
        <v>75</v>
      </c>
      <c r="B16" s="6" t="s">
        <v>76</v>
      </c>
      <c r="C16" s="7"/>
      <c r="D16" s="7">
        <v>100</v>
      </c>
      <c r="E16" s="7"/>
      <c r="F16" s="8">
        <f t="shared" si="0"/>
        <v>0</v>
      </c>
      <c r="G16" s="8">
        <f t="shared" si="1"/>
        <v>0</v>
      </c>
    </row>
    <row r="17" spans="1:7" ht="12.75">
      <c r="A17" s="3" t="s">
        <v>27</v>
      </c>
      <c r="B17" s="3" t="s">
        <v>29</v>
      </c>
      <c r="C17" s="4">
        <f>SUM(C18:C21)</f>
        <v>21916.899999999998</v>
      </c>
      <c r="D17" s="4">
        <f>SUM(D18:D21)</f>
        <v>55651.7</v>
      </c>
      <c r="E17" s="4">
        <f>SUM(E18:E21)</f>
        <v>6218</v>
      </c>
      <c r="F17" s="5">
        <f t="shared" si="0"/>
        <v>0.11173063895622237</v>
      </c>
      <c r="G17" s="5">
        <f t="shared" si="1"/>
        <v>0.2837080061505049</v>
      </c>
    </row>
    <row r="18" spans="1:7" ht="12.75" hidden="1">
      <c r="A18" s="6" t="s">
        <v>4</v>
      </c>
      <c r="B18" s="6" t="s">
        <v>49</v>
      </c>
      <c r="C18" s="7">
        <v>0</v>
      </c>
      <c r="D18" s="7"/>
      <c r="E18" s="7"/>
      <c r="F18" s="5">
        <f t="shared" si="0"/>
        <v>0</v>
      </c>
      <c r="G18" s="5">
        <f t="shared" si="1"/>
        <v>0</v>
      </c>
    </row>
    <row r="19" spans="1:7" ht="12.75">
      <c r="A19" s="6" t="s">
        <v>18</v>
      </c>
      <c r="B19" s="6" t="s">
        <v>5</v>
      </c>
      <c r="C19" s="7">
        <v>398.1</v>
      </c>
      <c r="D19" s="7"/>
      <c r="E19" s="7"/>
      <c r="F19" s="5">
        <f t="shared" si="0"/>
        <v>0</v>
      </c>
      <c r="G19" s="5">
        <f t="shared" si="1"/>
        <v>0</v>
      </c>
    </row>
    <row r="20" spans="1:7" ht="12.75">
      <c r="A20" s="6" t="s">
        <v>10</v>
      </c>
      <c r="B20" s="6" t="s">
        <v>36</v>
      </c>
      <c r="C20" s="7">
        <v>21495.8</v>
      </c>
      <c r="D20" s="7">
        <v>55283.6</v>
      </c>
      <c r="E20" s="7">
        <v>5895.4</v>
      </c>
      <c r="F20" s="5">
        <f t="shared" si="0"/>
        <v>0.10663922031126771</v>
      </c>
      <c r="G20" s="5">
        <f t="shared" si="1"/>
        <v>0.27425822718856707</v>
      </c>
    </row>
    <row r="21" spans="1:7" ht="25.5">
      <c r="A21" s="6" t="s">
        <v>54</v>
      </c>
      <c r="B21" s="6" t="s">
        <v>32</v>
      </c>
      <c r="C21" s="7">
        <v>23</v>
      </c>
      <c r="D21" s="7">
        <v>368.1</v>
      </c>
      <c r="E21" s="7">
        <v>322.6</v>
      </c>
      <c r="F21" s="5">
        <f t="shared" si="0"/>
        <v>0.8763922847052431</v>
      </c>
      <c r="G21" s="5">
        <f>_xlfn.IFERROR(E21/C21,0)</f>
        <v>14.02608695652174</v>
      </c>
    </row>
    <row r="22" spans="1:7" ht="17.25" customHeight="1">
      <c r="A22" s="3" t="s">
        <v>7</v>
      </c>
      <c r="B22" s="3" t="s">
        <v>17</v>
      </c>
      <c r="C22" s="4">
        <f>SUM(C23:C26)</f>
        <v>4527.900000000001</v>
      </c>
      <c r="D22" s="4">
        <f>SUM(D23:D26)</f>
        <v>1711</v>
      </c>
      <c r="E22" s="4">
        <f>SUM(E23:E26)</f>
        <v>1711</v>
      </c>
      <c r="F22" s="5">
        <f t="shared" si="0"/>
        <v>1</v>
      </c>
      <c r="G22" s="5">
        <f t="shared" si="1"/>
        <v>0.3778793701274321</v>
      </c>
    </row>
    <row r="23" spans="1:7" ht="12.75">
      <c r="A23" s="6" t="s">
        <v>22</v>
      </c>
      <c r="B23" s="6" t="s">
        <v>39</v>
      </c>
      <c r="C23" s="7">
        <v>626</v>
      </c>
      <c r="D23" s="7">
        <v>671.8</v>
      </c>
      <c r="E23" s="7">
        <v>671.8</v>
      </c>
      <c r="F23" s="8">
        <f t="shared" si="0"/>
        <v>1</v>
      </c>
      <c r="G23" s="8">
        <f t="shared" si="1"/>
        <v>1.0731629392971245</v>
      </c>
    </row>
    <row r="24" spans="1:7" ht="12.75">
      <c r="A24" s="6" t="s">
        <v>37</v>
      </c>
      <c r="B24" s="6" t="s">
        <v>33</v>
      </c>
      <c r="C24" s="7">
        <v>218.6</v>
      </c>
      <c r="D24" s="7">
        <v>202.5</v>
      </c>
      <c r="E24" s="7">
        <v>202.5</v>
      </c>
      <c r="F24" s="8">
        <f t="shared" si="0"/>
        <v>1</v>
      </c>
      <c r="G24" s="8">
        <f t="shared" si="1"/>
        <v>0.9263494967978042</v>
      </c>
    </row>
    <row r="25" spans="1:7" ht="12.75">
      <c r="A25" s="6" t="s">
        <v>1</v>
      </c>
      <c r="B25" s="6" t="s">
        <v>38</v>
      </c>
      <c r="C25" s="7">
        <v>3683.3</v>
      </c>
      <c r="D25" s="7">
        <v>836.7</v>
      </c>
      <c r="E25" s="7">
        <v>836.7</v>
      </c>
      <c r="F25" s="8">
        <f t="shared" si="0"/>
        <v>1</v>
      </c>
      <c r="G25" s="8">
        <f t="shared" si="1"/>
        <v>0.2271604267911927</v>
      </c>
    </row>
    <row r="26" spans="1:7" ht="25.5">
      <c r="A26" s="6" t="s">
        <v>77</v>
      </c>
      <c r="B26" s="6" t="s">
        <v>78</v>
      </c>
      <c r="C26" s="7">
        <v>0</v>
      </c>
      <c r="D26" s="7"/>
      <c r="E26" s="7"/>
      <c r="F26" s="8">
        <f t="shared" si="0"/>
        <v>0</v>
      </c>
      <c r="G26" s="8">
        <f t="shared" si="1"/>
        <v>0</v>
      </c>
    </row>
    <row r="27" spans="1:7" ht="12.75">
      <c r="A27" s="3" t="s">
        <v>16</v>
      </c>
      <c r="B27" s="3" t="s">
        <v>41</v>
      </c>
      <c r="C27" s="4">
        <f>SUM(C28:C32)</f>
        <v>213763.3</v>
      </c>
      <c r="D27" s="4">
        <f>SUM(D28:D32)</f>
        <v>481166.9</v>
      </c>
      <c r="E27" s="4">
        <f>SUM(E28:E32)</f>
        <v>244128.60000000003</v>
      </c>
      <c r="F27" s="5">
        <f t="shared" si="0"/>
        <v>0.5073678176948581</v>
      </c>
      <c r="G27" s="5">
        <f t="shared" si="1"/>
        <v>1.14205104430929</v>
      </c>
    </row>
    <row r="28" spans="1:7" ht="12.75">
      <c r="A28" s="6" t="s">
        <v>28</v>
      </c>
      <c r="B28" s="6" t="s">
        <v>15</v>
      </c>
      <c r="C28" s="7">
        <v>55097.3</v>
      </c>
      <c r="D28" s="7">
        <v>126369.3</v>
      </c>
      <c r="E28" s="7">
        <v>58334.6</v>
      </c>
      <c r="F28" s="8">
        <f t="shared" si="0"/>
        <v>0.4616200295483159</v>
      </c>
      <c r="G28" s="8">
        <f t="shared" si="1"/>
        <v>1.058756055196897</v>
      </c>
    </row>
    <row r="29" spans="1:7" ht="12.75">
      <c r="A29" s="6" t="s">
        <v>44</v>
      </c>
      <c r="B29" s="6" t="s">
        <v>61</v>
      </c>
      <c r="C29" s="7">
        <v>121826.4</v>
      </c>
      <c r="D29" s="7">
        <v>274443.1</v>
      </c>
      <c r="E29" s="7">
        <v>147302</v>
      </c>
      <c r="F29" s="8">
        <f t="shared" si="0"/>
        <v>0.5367305645505389</v>
      </c>
      <c r="G29" s="8">
        <f t="shared" si="1"/>
        <v>1.209113952312471</v>
      </c>
    </row>
    <row r="30" spans="1:7" ht="12.75">
      <c r="A30" s="6" t="s">
        <v>72</v>
      </c>
      <c r="B30" s="6" t="s">
        <v>89</v>
      </c>
      <c r="C30" s="7">
        <v>10816.3</v>
      </c>
      <c r="D30" s="7">
        <v>23134.9</v>
      </c>
      <c r="E30" s="7">
        <v>10716.6</v>
      </c>
      <c r="F30" s="8">
        <f t="shared" si="0"/>
        <v>0.4632222313474448</v>
      </c>
      <c r="G30" s="8">
        <f t="shared" si="1"/>
        <v>0.9907824302210554</v>
      </c>
    </row>
    <row r="31" spans="1:7" ht="12.75">
      <c r="A31" s="6" t="s">
        <v>19</v>
      </c>
      <c r="B31" s="6" t="s">
        <v>90</v>
      </c>
      <c r="C31" s="7">
        <v>38.4</v>
      </c>
      <c r="D31" s="7">
        <v>1332.7</v>
      </c>
      <c r="E31" s="7">
        <v>64.7</v>
      </c>
      <c r="F31" s="8">
        <f t="shared" si="0"/>
        <v>0.04854806032865611</v>
      </c>
      <c r="G31" s="8">
        <f t="shared" si="1"/>
        <v>1.6848958333333335</v>
      </c>
    </row>
    <row r="32" spans="1:7" ht="12.75">
      <c r="A32" s="6" t="s">
        <v>45</v>
      </c>
      <c r="B32" s="6" t="s">
        <v>31</v>
      </c>
      <c r="C32" s="7">
        <v>25984.9</v>
      </c>
      <c r="D32" s="7">
        <v>55886.9</v>
      </c>
      <c r="E32" s="7">
        <v>27710.7</v>
      </c>
      <c r="F32" s="8">
        <f t="shared" si="0"/>
        <v>0.49583533887190023</v>
      </c>
      <c r="G32" s="8">
        <f t="shared" si="1"/>
        <v>1.066415495152954</v>
      </c>
    </row>
    <row r="33" spans="1:7" ht="12.75">
      <c r="A33" s="3" t="s">
        <v>43</v>
      </c>
      <c r="B33" s="3" t="s">
        <v>14</v>
      </c>
      <c r="C33" s="4">
        <f>SUM(C34:C35)</f>
        <v>37280</v>
      </c>
      <c r="D33" s="4">
        <f>SUM(D34:D35)</f>
        <v>78629.1</v>
      </c>
      <c r="E33" s="4">
        <f>SUM(E34:E35)</f>
        <v>33155.8</v>
      </c>
      <c r="F33" s="5">
        <f t="shared" si="0"/>
        <v>0.4216734008147111</v>
      </c>
      <c r="G33" s="5">
        <f t="shared" si="1"/>
        <v>0.8893723175965667</v>
      </c>
    </row>
    <row r="34" spans="1:7" ht="12.75">
      <c r="A34" s="6" t="s">
        <v>8</v>
      </c>
      <c r="B34" s="6" t="s">
        <v>24</v>
      </c>
      <c r="C34" s="7">
        <v>27361.9</v>
      </c>
      <c r="D34" s="7">
        <v>57217</v>
      </c>
      <c r="E34" s="7">
        <v>24286.5</v>
      </c>
      <c r="F34" s="8">
        <f t="shared" si="0"/>
        <v>0.42446300924550395</v>
      </c>
      <c r="G34" s="8">
        <f t="shared" si="1"/>
        <v>0.8876028345984744</v>
      </c>
    </row>
    <row r="35" spans="1:7" ht="25.5">
      <c r="A35" s="6" t="s">
        <v>48</v>
      </c>
      <c r="B35" s="6" t="s">
        <v>23</v>
      </c>
      <c r="C35" s="7">
        <v>9918.1</v>
      </c>
      <c r="D35" s="7">
        <v>21412.1</v>
      </c>
      <c r="E35" s="7">
        <v>8869.3</v>
      </c>
      <c r="F35" s="8">
        <f t="shared" si="0"/>
        <v>0.4142190630531335</v>
      </c>
      <c r="G35" s="8">
        <f t="shared" si="1"/>
        <v>0.8942539397666891</v>
      </c>
    </row>
    <row r="36" spans="1:7" ht="12.75">
      <c r="A36" s="3" t="s">
        <v>34</v>
      </c>
      <c r="B36" s="3" t="s">
        <v>9</v>
      </c>
      <c r="C36" s="4">
        <f>SUM(C37:C39)</f>
        <v>3952.3</v>
      </c>
      <c r="D36" s="4">
        <f>SUM(D37:D39)</f>
        <v>8445.7</v>
      </c>
      <c r="E36" s="4">
        <f>SUM(E37:E39)</f>
        <v>4550.799999999999</v>
      </c>
      <c r="F36" s="5">
        <f t="shared" si="0"/>
        <v>0.5388304107415607</v>
      </c>
      <c r="G36" s="5">
        <f t="shared" si="1"/>
        <v>1.1514308124383268</v>
      </c>
    </row>
    <row r="37" spans="1:7" ht="12.75">
      <c r="A37" s="6" t="s">
        <v>0</v>
      </c>
      <c r="B37" s="6" t="s">
        <v>60</v>
      </c>
      <c r="C37" s="7">
        <v>562.2</v>
      </c>
      <c r="D37" s="7">
        <v>1326</v>
      </c>
      <c r="E37" s="7">
        <v>438</v>
      </c>
      <c r="F37" s="8">
        <f t="shared" si="0"/>
        <v>0.33031674208144796</v>
      </c>
      <c r="G37" s="8">
        <f t="shared" si="1"/>
        <v>0.7790821771611526</v>
      </c>
    </row>
    <row r="38" spans="1:7" ht="12.75">
      <c r="A38" s="6" t="s">
        <v>26</v>
      </c>
      <c r="B38" s="6" t="s">
        <v>6</v>
      </c>
      <c r="C38" s="7">
        <v>1881.3</v>
      </c>
      <c r="D38" s="7">
        <v>3522.3</v>
      </c>
      <c r="E38" s="7">
        <v>2158.7</v>
      </c>
      <c r="F38" s="8">
        <f t="shared" si="0"/>
        <v>0.6128665928512619</v>
      </c>
      <c r="G38" s="8">
        <f t="shared" si="1"/>
        <v>1.1474512305320788</v>
      </c>
    </row>
    <row r="39" spans="1:7" ht="12.75">
      <c r="A39" s="6" t="s">
        <v>42</v>
      </c>
      <c r="B39" s="6" t="s">
        <v>52</v>
      </c>
      <c r="C39" s="7">
        <v>1508.8</v>
      </c>
      <c r="D39" s="7">
        <v>3597.4</v>
      </c>
      <c r="E39" s="7">
        <v>1954.1</v>
      </c>
      <c r="F39" s="8">
        <f t="shared" si="0"/>
        <v>0.5431978651248123</v>
      </c>
      <c r="G39" s="8">
        <f t="shared" si="1"/>
        <v>1.2951352067868505</v>
      </c>
    </row>
    <row r="40" spans="1:7" ht="12.75">
      <c r="A40" s="3" t="s">
        <v>12</v>
      </c>
      <c r="B40" s="3" t="s">
        <v>46</v>
      </c>
      <c r="C40" s="4">
        <f>SUM(C41)</f>
        <v>7360.7</v>
      </c>
      <c r="D40" s="4">
        <f>SUM(D41)</f>
        <v>18198.6</v>
      </c>
      <c r="E40" s="4">
        <f>SUM(E41)</f>
        <v>7964.7</v>
      </c>
      <c r="F40" s="5">
        <f t="shared" si="0"/>
        <v>0.43765454485509875</v>
      </c>
      <c r="G40" s="5">
        <f t="shared" si="1"/>
        <v>1.0820574130177836</v>
      </c>
    </row>
    <row r="41" spans="1:7" ht="12.75">
      <c r="A41" s="6" t="s">
        <v>25</v>
      </c>
      <c r="B41" s="6" t="s">
        <v>56</v>
      </c>
      <c r="C41" s="7">
        <v>7360.7</v>
      </c>
      <c r="D41" s="7">
        <v>18198.6</v>
      </c>
      <c r="E41" s="7">
        <v>7964.7</v>
      </c>
      <c r="F41" s="8">
        <f t="shared" si="0"/>
        <v>0.43765454485509875</v>
      </c>
      <c r="G41" s="8">
        <f t="shared" si="1"/>
        <v>1.0820574130177836</v>
      </c>
    </row>
    <row r="42" spans="1:7" ht="12.75">
      <c r="A42" s="3" t="s">
        <v>79</v>
      </c>
      <c r="B42" s="3" t="s">
        <v>80</v>
      </c>
      <c r="C42" s="4">
        <f>C43</f>
        <v>2.5</v>
      </c>
      <c r="D42" s="4">
        <f>D43</f>
        <v>366.8</v>
      </c>
      <c r="E42" s="4">
        <f>E43</f>
        <v>188.8</v>
      </c>
      <c r="F42" s="5">
        <f t="shared" si="0"/>
        <v>0.514721919302072</v>
      </c>
      <c r="G42" s="5">
        <f t="shared" si="1"/>
        <v>75.52000000000001</v>
      </c>
    </row>
    <row r="43" spans="1:7" ht="12.75">
      <c r="A43" s="6" t="s">
        <v>81</v>
      </c>
      <c r="B43" s="6" t="s">
        <v>82</v>
      </c>
      <c r="C43" s="7">
        <v>2.5</v>
      </c>
      <c r="D43" s="7">
        <v>366.8</v>
      </c>
      <c r="E43" s="7">
        <v>188.8</v>
      </c>
      <c r="F43" s="8">
        <f t="shared" si="0"/>
        <v>0.514721919302072</v>
      </c>
      <c r="G43" s="8">
        <f t="shared" si="1"/>
        <v>75.52000000000001</v>
      </c>
    </row>
    <row r="44" spans="1:7" ht="25.5">
      <c r="A44" s="3" t="s">
        <v>20</v>
      </c>
      <c r="B44" s="3" t="s">
        <v>57</v>
      </c>
      <c r="C44" s="4">
        <f>SUM(C45)</f>
        <v>0</v>
      </c>
      <c r="D44" s="4">
        <f>SUM(D45)</f>
        <v>14.3</v>
      </c>
      <c r="E44" s="4">
        <f>SUM(E45)</f>
        <v>4.3</v>
      </c>
      <c r="F44" s="5">
        <f t="shared" si="0"/>
        <v>0.3006993006993007</v>
      </c>
      <c r="G44" s="5">
        <f t="shared" si="1"/>
        <v>0</v>
      </c>
    </row>
    <row r="45" spans="1:7" ht="25.5">
      <c r="A45" s="6" t="s">
        <v>35</v>
      </c>
      <c r="B45" s="6" t="s">
        <v>2</v>
      </c>
      <c r="C45" s="7"/>
      <c r="D45" s="7">
        <v>14.3</v>
      </c>
      <c r="E45" s="7">
        <v>4.3</v>
      </c>
      <c r="F45" s="8">
        <f t="shared" si="0"/>
        <v>0.3006993006993007</v>
      </c>
      <c r="G45" s="8">
        <f t="shared" si="1"/>
        <v>0</v>
      </c>
    </row>
    <row r="46" spans="1:7" ht="51">
      <c r="A46" s="3" t="s">
        <v>83</v>
      </c>
      <c r="B46" s="3" t="s">
        <v>84</v>
      </c>
      <c r="C46" s="4">
        <f>SUM(C47:C48)</f>
        <v>4427.2</v>
      </c>
      <c r="D46" s="4">
        <f>SUM(D47:D48)</f>
        <v>18947.1</v>
      </c>
      <c r="E46" s="4">
        <f>SUM(E47:E48)</f>
        <v>10994.800000000001</v>
      </c>
      <c r="F46" s="5">
        <f t="shared" si="0"/>
        <v>0.5802893318766461</v>
      </c>
      <c r="G46" s="5">
        <f t="shared" si="1"/>
        <v>2.483465847488255</v>
      </c>
    </row>
    <row r="47" spans="1:7" ht="38.25">
      <c r="A47" s="6" t="s">
        <v>85</v>
      </c>
      <c r="B47" s="6" t="s">
        <v>86</v>
      </c>
      <c r="C47" s="7">
        <v>2483</v>
      </c>
      <c r="D47" s="7">
        <v>4706</v>
      </c>
      <c r="E47" s="7">
        <v>2744.6</v>
      </c>
      <c r="F47" s="8">
        <f t="shared" si="0"/>
        <v>0.5832129196770081</v>
      </c>
      <c r="G47" s="8">
        <f t="shared" si="1"/>
        <v>1.105356423681031</v>
      </c>
    </row>
    <row r="48" spans="1:7" ht="25.5">
      <c r="A48" s="6" t="s">
        <v>87</v>
      </c>
      <c r="B48" s="6" t="s">
        <v>88</v>
      </c>
      <c r="C48" s="7">
        <v>1944.2</v>
      </c>
      <c r="D48" s="7">
        <v>14241.1</v>
      </c>
      <c r="E48" s="7">
        <v>8250.2</v>
      </c>
      <c r="F48" s="8">
        <f t="shared" si="0"/>
        <v>0.5793232264361602</v>
      </c>
      <c r="G48" s="8">
        <f t="shared" si="1"/>
        <v>4.243493467750231</v>
      </c>
    </row>
    <row r="49" spans="1:7" ht="12.75">
      <c r="A49" s="18" t="s">
        <v>11</v>
      </c>
      <c r="B49" s="19"/>
      <c r="C49" s="4">
        <f>C7+C15+C17+C22+C27+C33+C36+C40+C42+C44+C46</f>
        <v>312847.60000000003</v>
      </c>
      <c r="D49" s="4">
        <f>D7+D15+D17+D22+D27+D33+D36+D40+D42+D44+D46</f>
        <v>715055.2</v>
      </c>
      <c r="E49" s="4">
        <f>E7+E15+E17+E22+E27+E33+E36+E40+E42+E44+E46</f>
        <v>328115.39999999997</v>
      </c>
      <c r="F49" s="5">
        <f t="shared" si="0"/>
        <v>0.4588672315088401</v>
      </c>
      <c r="G49" s="5">
        <f t="shared" si="1"/>
        <v>1.0488026758076454</v>
      </c>
    </row>
  </sheetData>
  <sheetProtection/>
  <mergeCells count="7">
    <mergeCell ref="A49:B49"/>
    <mergeCell ref="A5:A6"/>
    <mergeCell ref="B5:B6"/>
    <mergeCell ref="A2:G2"/>
    <mergeCell ref="D5:F5"/>
    <mergeCell ref="G5:G6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 по автоматизации</dc:creator>
  <cp:keywords/>
  <dc:description/>
  <cp:lastModifiedBy>AlexaIP</cp:lastModifiedBy>
  <cp:lastPrinted>2021-07-08T07:32:51Z</cp:lastPrinted>
  <dcterms:created xsi:type="dcterms:W3CDTF">2016-09-27T13:01:29Z</dcterms:created>
  <dcterms:modified xsi:type="dcterms:W3CDTF">2021-07-08T07:49:47Z</dcterms:modified>
  <cp:category/>
  <cp:version/>
  <cp:contentType/>
  <cp:contentStatus/>
</cp:coreProperties>
</file>